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vO2\Documents\KGHM\"/>
    </mc:Choice>
  </mc:AlternateContent>
  <xr:revisionPtr revIDLastSave="0" documentId="13_ncr:1_{257EE1DD-0F57-42A2-8537-10F5D560BFD5}" xr6:coauthVersionLast="46" xr6:coauthVersionMax="46" xr10:uidLastSave="{00000000-0000-0000-0000-000000000000}"/>
  <bookViews>
    <workbookView xWindow="-120" yWindow="-120" windowWidth="20730" windowHeight="11160" xr2:uid="{3F469E70-8890-4B12-88B0-F3BDBF7F837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4" i="1" l="1"/>
  <c r="J63" i="1"/>
  <c r="H62" i="1"/>
  <c r="F62" i="1"/>
  <c r="E62" i="1"/>
  <c r="D62" i="1"/>
  <c r="J62" i="1" s="1"/>
  <c r="J61" i="1"/>
  <c r="J60" i="1"/>
  <c r="J59" i="1"/>
  <c r="B58" i="1"/>
  <c r="J57" i="1"/>
  <c r="J56" i="1"/>
  <c r="J55" i="1"/>
  <c r="J54" i="1"/>
  <c r="J53" i="1"/>
  <c r="J52" i="1"/>
  <c r="J51" i="1"/>
  <c r="J50" i="1"/>
  <c r="J49" i="1"/>
  <c r="B48" i="1"/>
  <c r="H47" i="1"/>
  <c r="F47" i="1"/>
  <c r="E47" i="1"/>
  <c r="D47" i="1"/>
  <c r="J47" i="1" s="1"/>
  <c r="J46" i="1"/>
  <c r="J45" i="1"/>
  <c r="J44" i="1"/>
  <c r="J42" i="1"/>
  <c r="J41" i="1"/>
  <c r="J40" i="1"/>
  <c r="H38" i="1"/>
  <c r="F38" i="1"/>
  <c r="E38" i="1"/>
  <c r="D38" i="1"/>
  <c r="J38" i="1" s="1"/>
  <c r="J37" i="1"/>
  <c r="J36" i="1"/>
  <c r="J35" i="1"/>
  <c r="B34" i="1"/>
  <c r="J33" i="1"/>
  <c r="J32" i="1"/>
  <c r="H31" i="1"/>
  <c r="F31" i="1"/>
  <c r="E31" i="1"/>
  <c r="D31" i="1"/>
  <c r="J31" i="1" s="1"/>
  <c r="J30" i="1"/>
  <c r="J29" i="1"/>
  <c r="J28" i="1"/>
  <c r="B27" i="1"/>
  <c r="J26" i="1"/>
  <c r="J25" i="1"/>
  <c r="J24" i="1"/>
  <c r="J23" i="1"/>
  <c r="J22" i="1"/>
  <c r="J21" i="1"/>
  <c r="J20" i="1"/>
  <c r="J19" i="1"/>
  <c r="J18" i="1"/>
  <c r="B17" i="1"/>
  <c r="H16" i="1"/>
  <c r="F16" i="1"/>
  <c r="E16" i="1"/>
  <c r="D16" i="1"/>
  <c r="J16" i="1" s="1"/>
  <c r="J15" i="1"/>
  <c r="J14" i="1"/>
  <c r="J13" i="1"/>
  <c r="B12" i="1"/>
  <c r="J11" i="1"/>
  <c r="J10" i="1"/>
  <c r="J9" i="1"/>
  <c r="H7" i="1"/>
  <c r="F7" i="1"/>
  <c r="E7" i="1"/>
  <c r="D7" i="1"/>
  <c r="J7" i="1" s="1"/>
  <c r="J6" i="1"/>
  <c r="J5" i="1"/>
  <c r="J4" i="1"/>
  <c r="B3" i="1"/>
</calcChain>
</file>

<file path=xl/sharedStrings.xml><?xml version="1.0" encoding="utf-8"?>
<sst xmlns="http://schemas.openxmlformats.org/spreadsheetml/2006/main" count="65" uniqueCount="30">
  <si>
    <t xml:space="preserve"> Rzeczowe aktywa trwałe </t>
  </si>
  <si>
    <t xml:space="preserve"> Budynki, budowle 
i grunty</t>
  </si>
  <si>
    <t xml:space="preserve"> Urządzenia techniczne, maszyny, środki transportu
i inne środki trwałe </t>
  </si>
  <si>
    <t xml:space="preserve"> Środki trwałe 
w budowie</t>
  </si>
  <si>
    <t>Wartości niematerialne</t>
  </si>
  <si>
    <t xml:space="preserve"> Razem </t>
  </si>
  <si>
    <t xml:space="preserve">Wartość brutto </t>
  </si>
  <si>
    <t xml:space="preserve">Umorzenie </t>
  </si>
  <si>
    <t xml:space="preserve">Odpisy z tytułu utraty wartości </t>
  </si>
  <si>
    <t>Wartość księgowa netto</t>
  </si>
  <si>
    <t>Zmiana zasad rachunkowości - zastosowanie MSSF 16</t>
  </si>
  <si>
    <t xml:space="preserve">Wartość księgowa netto </t>
  </si>
  <si>
    <t xml:space="preserve">Rozliczenie środków trwałych w budowie </t>
  </si>
  <si>
    <t xml:space="preserve">Zakup  </t>
  </si>
  <si>
    <t xml:space="preserve">Wytworzenie we własnym zakresie </t>
  </si>
  <si>
    <t>Leasing - nowe umowy, modyfikacje dotychczasowych umów</t>
  </si>
  <si>
    <t xml:space="preserve"> Nota 4.1</t>
  </si>
  <si>
    <t>Amortyzacja, z tego:</t>
  </si>
  <si>
    <t>dotycząca środków trwałych własnych</t>
  </si>
  <si>
    <t>dotycząca prawa do użytkowania (środków trwałych w leasingu)</t>
  </si>
  <si>
    <t xml:space="preserve"> Nota 4.4</t>
  </si>
  <si>
    <t xml:space="preserve">(Utworzenie)/odwrócenie odpisów z tytułu utraty wartości </t>
  </si>
  <si>
    <t xml:space="preserve">Inne zmiany </t>
  </si>
  <si>
    <t>Wartość księgowa netto, z tego:</t>
  </si>
  <si>
    <t>środki trwałe własne i wartości niematerialne</t>
  </si>
  <si>
    <t>środki trwałe w leasingu (prawo do użytkowania)</t>
  </si>
  <si>
    <t>Stan na 01.01.2019</t>
  </si>
  <si>
    <t>dot. środków trwałych własnych i wartości niematerialnych</t>
  </si>
  <si>
    <t xml:space="preserve">dot. prawa do użytkowania (środków trwałych w leasingu) </t>
  </si>
  <si>
    <t>Inne zmiany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</si>
</sst>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;\(#\ ##0\);\-"/>
    <numFmt numFmtId="165" formatCode="#\ ##0;\(###0\);\-"/>
  </numFmts>
  <fonts count="23">
    <font>
      <sz val="11"/>
      <color theme="1"/>
      <name val="Calibri"/>
      <family val="2"/>
      <charset val="238"/>
      <scheme val="minor"/>
    </font>
    <font>
      <sz val="7"/>
      <color indexed="8"/>
      <name val="Georgia"/>
      <family val="1"/>
    </font>
    <font>
      <b/>
      <sz val="7"/>
      <color rgb="FF00A082"/>
      <name val="Open Sans"/>
      <family val="2"/>
    </font>
    <font>
      <sz val="7"/>
      <color rgb="FF00A082"/>
      <name val="Georgia"/>
      <family val="1"/>
    </font>
    <font>
      <sz val="7"/>
      <color indexed="8"/>
      <name val="Open Sans"/>
      <family val="2"/>
    </font>
    <font>
      <b/>
      <sz val="7"/>
      <color indexed="63"/>
      <name val="Open Sans"/>
      <family val="2"/>
      <charset val="238"/>
    </font>
    <font>
      <sz val="7"/>
      <name val="Open Sans"/>
      <family val="2"/>
      <charset val="238"/>
    </font>
    <font>
      <b/>
      <sz val="7"/>
      <name val="Open Sans"/>
      <family val="2"/>
      <charset val="238"/>
    </font>
    <font>
      <b/>
      <sz val="7"/>
      <name val="Open Sans"/>
      <family val="2"/>
    </font>
    <font>
      <sz val="7"/>
      <color indexed="63"/>
      <name val="Open Sans"/>
      <family val="2"/>
    </font>
    <font>
      <b/>
      <sz val="7"/>
      <color indexed="63"/>
      <name val="Open Sans"/>
      <family val="2"/>
    </font>
    <font>
      <b/>
      <sz val="7"/>
      <color indexed="8"/>
      <name val="Georgia"/>
      <family val="1"/>
    </font>
    <font>
      <b/>
      <sz val="7"/>
      <color indexed="8"/>
      <name val="Open Sans"/>
      <family val="2"/>
    </font>
    <font>
      <sz val="7"/>
      <color rgb="FF00A082"/>
      <name val="Open Sans"/>
      <family val="2"/>
    </font>
    <font>
      <sz val="8"/>
      <color theme="1"/>
      <name val="Arial"/>
      <family val="2"/>
      <charset val="238"/>
    </font>
    <font>
      <sz val="7"/>
      <color rgb="FF000000"/>
      <name val="Open Sans"/>
      <family val="2"/>
      <charset val="238"/>
    </font>
    <font>
      <b/>
      <sz val="7"/>
      <color indexed="8"/>
      <name val="Open Sans"/>
      <family val="2"/>
      <charset val="238"/>
    </font>
    <font>
      <sz val="7"/>
      <color indexed="21"/>
      <name val="Open Sans"/>
      <family val="2"/>
    </font>
    <font>
      <sz val="7"/>
      <color indexed="21"/>
      <name val="Georgia"/>
      <family val="1"/>
    </font>
    <font>
      <sz val="7"/>
      <color indexed="9"/>
      <name val="Open Sans"/>
      <family val="2"/>
    </font>
    <font>
      <b/>
      <sz val="7"/>
      <color indexed="9"/>
      <name val="Open Sans"/>
      <family val="2"/>
    </font>
    <font>
      <sz val="7"/>
      <name val="Open Sans"/>
      <family val="2"/>
    </font>
    <font>
      <b/>
      <sz val="7"/>
      <color indexed="9"/>
      <name val="Open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4E4E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8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1" fillId="0" borderId="1" xfId="0" applyFont="1" applyBorder="1"/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 indent="1"/>
    </xf>
    <xf numFmtId="164" fontId="5" fillId="0" borderId="1" xfId="0" applyNumberFormat="1" applyFont="1" applyBorder="1" applyAlignment="1">
      <alignment horizontal="right" vertical="center" wrapText="1" indent="1"/>
    </xf>
    <xf numFmtId="0" fontId="4" fillId="0" borderId="2" xfId="0" applyFont="1" applyBorder="1" applyAlignment="1">
      <alignment vertical="center"/>
    </xf>
    <xf numFmtId="164" fontId="6" fillId="0" borderId="2" xfId="0" applyNumberFormat="1" applyFont="1" applyBorder="1" applyAlignment="1">
      <alignment horizontal="right" vertical="center" indent="1"/>
    </xf>
    <xf numFmtId="164" fontId="7" fillId="0" borderId="2" xfId="0" applyNumberFormat="1" applyFont="1" applyBorder="1" applyAlignment="1">
      <alignment horizontal="right" vertical="center" indent="1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 indent="1"/>
    </xf>
    <xf numFmtId="164" fontId="6" fillId="0" borderId="1" xfId="0" applyNumberFormat="1" applyFont="1" applyBorder="1" applyAlignment="1">
      <alignment horizontal="right" vertical="center" indent="1"/>
    </xf>
    <xf numFmtId="164" fontId="8" fillId="0" borderId="1" xfId="0" applyNumberFormat="1" applyFont="1" applyBorder="1" applyAlignment="1">
      <alignment horizontal="right" vertical="center" inden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164" fontId="4" fillId="0" borderId="0" xfId="0" applyNumberFormat="1" applyFont="1" applyAlignment="1">
      <alignment horizontal="right" vertical="center" indent="1"/>
    </xf>
    <xf numFmtId="164" fontId="9" fillId="0" borderId="1" xfId="0" applyNumberFormat="1" applyFont="1" applyBorder="1" applyAlignment="1">
      <alignment horizontal="right" vertical="center" wrapText="1" indent="1"/>
    </xf>
    <xf numFmtId="164" fontId="10" fillId="0" borderId="1" xfId="0" applyNumberFormat="1" applyFont="1" applyBorder="1" applyAlignment="1">
      <alignment horizontal="right" vertical="center" wrapText="1" inden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right" vertical="center" indent="1"/>
    </xf>
    <xf numFmtId="164" fontId="10" fillId="0" borderId="2" xfId="0" applyNumberFormat="1" applyFont="1" applyBorder="1" applyAlignment="1">
      <alignment horizontal="right" vertical="center" wrapText="1" indent="1"/>
    </xf>
    <xf numFmtId="164" fontId="10" fillId="0" borderId="0" xfId="0" applyNumberFormat="1" applyFont="1" applyAlignment="1">
      <alignment horizontal="right" vertical="center" wrapText="1" indent="1"/>
    </xf>
    <xf numFmtId="164" fontId="8" fillId="0" borderId="0" xfId="0" applyNumberFormat="1" applyFont="1" applyAlignment="1">
      <alignment horizontal="right" vertical="center" indent="1"/>
    </xf>
    <xf numFmtId="164" fontId="1" fillId="0" borderId="0" xfId="0" applyNumberFormat="1" applyFont="1" applyAlignment="1">
      <alignment horizontal="right" vertical="center" indent="1"/>
    </xf>
    <xf numFmtId="164" fontId="1" fillId="0" borderId="4" xfId="0" applyNumberFormat="1" applyFont="1" applyBorder="1" applyAlignment="1">
      <alignment horizontal="right" vertical="center" indent="1"/>
    </xf>
    <xf numFmtId="164" fontId="4" fillId="0" borderId="4" xfId="0" applyNumberFormat="1" applyFont="1" applyBorder="1" applyAlignment="1">
      <alignment horizontal="right" vertical="center" wrapText="1" indent="1"/>
    </xf>
    <xf numFmtId="164" fontId="11" fillId="0" borderId="4" xfId="0" applyNumberFormat="1" applyFont="1" applyBorder="1" applyAlignment="1">
      <alignment horizontal="right" vertical="center" wrapText="1" indent="1"/>
    </xf>
    <xf numFmtId="164" fontId="12" fillId="0" borderId="1" xfId="0" applyNumberFormat="1" applyFont="1" applyBorder="1" applyAlignment="1">
      <alignment horizontal="right" vertical="center" indent="1"/>
    </xf>
    <xf numFmtId="164" fontId="12" fillId="0" borderId="2" xfId="0" applyNumberFormat="1" applyFont="1" applyBorder="1" applyAlignment="1">
      <alignment horizontal="right" vertical="center" indent="1"/>
    </xf>
    <xf numFmtId="0" fontId="13" fillId="0" borderId="0" xfId="0" applyFont="1" applyAlignment="1">
      <alignment vertical="center"/>
    </xf>
    <xf numFmtId="0" fontId="15" fillId="0" borderId="2" xfId="1" applyFont="1" applyBorder="1" applyAlignment="1">
      <alignment vertical="center" wrapText="1"/>
    </xf>
    <xf numFmtId="164" fontId="16" fillId="0" borderId="2" xfId="0" applyNumberFormat="1" applyFont="1" applyBorder="1" applyAlignment="1">
      <alignment horizontal="right" vertical="center" indent="1"/>
    </xf>
    <xf numFmtId="164" fontId="16" fillId="0" borderId="0" xfId="0" applyNumberFormat="1" applyFont="1" applyAlignment="1">
      <alignment horizontal="right" vertical="center" indent="1"/>
    </xf>
    <xf numFmtId="164" fontId="16" fillId="0" borderId="2" xfId="0" applyNumberFormat="1" applyFont="1" applyBorder="1" applyAlignment="1">
      <alignment horizontal="right" vertical="center" wrapText="1" indent="1"/>
    </xf>
    <xf numFmtId="164" fontId="4" fillId="0" borderId="2" xfId="0" applyNumberFormat="1" applyFont="1" applyBorder="1" applyAlignment="1">
      <alignment horizontal="right" vertical="center" wrapText="1" indent="1"/>
    </xf>
    <xf numFmtId="0" fontId="17" fillId="0" borderId="0" xfId="0" applyFont="1" applyAlignment="1">
      <alignment vertical="center"/>
    </xf>
    <xf numFmtId="0" fontId="18" fillId="0" borderId="0" xfId="0" applyFont="1"/>
    <xf numFmtId="0" fontId="2" fillId="0" borderId="5" xfId="0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 indent="1"/>
    </xf>
    <xf numFmtId="164" fontId="4" fillId="0" borderId="5" xfId="0" applyNumberFormat="1" applyFont="1" applyBorder="1" applyAlignment="1">
      <alignment horizontal="right" vertical="center" wrapText="1" indent="1"/>
    </xf>
    <xf numFmtId="164" fontId="11" fillId="0" borderId="5" xfId="0" applyNumberFormat="1" applyFont="1" applyBorder="1" applyAlignment="1">
      <alignment horizontal="right" vertical="center" wrapText="1" indent="1"/>
    </xf>
    <xf numFmtId="164" fontId="4" fillId="0" borderId="1" xfId="0" applyNumberFormat="1" applyFont="1" applyBorder="1" applyAlignment="1">
      <alignment horizontal="right" vertical="center" wrapText="1" indent="1"/>
    </xf>
    <xf numFmtId="164" fontId="12" fillId="0" borderId="0" xfId="0" applyNumberFormat="1" applyFont="1" applyAlignment="1">
      <alignment horizontal="right" vertical="center" indent="1"/>
    </xf>
    <xf numFmtId="0" fontId="15" fillId="0" borderId="2" xfId="1" applyFont="1" applyBorder="1" applyAlignment="1">
      <alignment vertical="center"/>
    </xf>
    <xf numFmtId="164" fontId="6" fillId="0" borderId="0" xfId="0" applyNumberFormat="1" applyFont="1" applyAlignment="1">
      <alignment horizontal="right" vertical="center" indent="1"/>
    </xf>
    <xf numFmtId="164" fontId="8" fillId="0" borderId="4" xfId="0" applyNumberFormat="1" applyFont="1" applyBorder="1" applyAlignment="1">
      <alignment horizontal="right" vertical="center" indent="1"/>
    </xf>
    <xf numFmtId="164" fontId="8" fillId="0" borderId="2" xfId="0" applyNumberFormat="1" applyFont="1" applyBorder="1" applyAlignment="1">
      <alignment horizontal="right" vertical="center" indent="1"/>
    </xf>
    <xf numFmtId="164" fontId="7" fillId="0" borderId="0" xfId="0" applyNumberFormat="1" applyFont="1" applyAlignment="1">
      <alignment horizontal="right" vertical="center" indent="1"/>
    </xf>
    <xf numFmtId="0" fontId="18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 indent="1"/>
    </xf>
    <xf numFmtId="164" fontId="20" fillId="0" borderId="0" xfId="0" applyNumberFormat="1" applyFont="1" applyAlignment="1">
      <alignment horizontal="right" vertical="center" indent="1"/>
    </xf>
    <xf numFmtId="164" fontId="21" fillId="2" borderId="0" xfId="0" applyNumberFormat="1" applyFont="1" applyFill="1" applyAlignment="1">
      <alignment horizontal="right" vertical="center" indent="1"/>
    </xf>
    <xf numFmtId="164" fontId="21" fillId="2" borderId="1" xfId="0" applyNumberFormat="1" applyFont="1" applyFill="1" applyBorder="1" applyAlignment="1">
      <alignment horizontal="right" vertical="center" indent="1"/>
    </xf>
    <xf numFmtId="164" fontId="8" fillId="2" borderId="1" xfId="0" applyNumberFormat="1" applyFont="1" applyFill="1" applyBorder="1" applyAlignment="1">
      <alignment horizontal="right" vertical="center" indent="1"/>
    </xf>
    <xf numFmtId="164" fontId="21" fillId="2" borderId="5" xfId="0" applyNumberFormat="1" applyFont="1" applyFill="1" applyBorder="1" applyAlignment="1">
      <alignment horizontal="right" vertical="center" indent="1"/>
    </xf>
    <xf numFmtId="164" fontId="21" fillId="2" borderId="2" xfId="0" applyNumberFormat="1" applyFont="1" applyFill="1" applyBorder="1" applyAlignment="1">
      <alignment horizontal="right" vertical="center" indent="1"/>
    </xf>
    <xf numFmtId="164" fontId="8" fillId="2" borderId="0" xfId="0" applyNumberFormat="1" applyFont="1" applyFill="1" applyAlignment="1">
      <alignment horizontal="right" vertical="center" indent="1"/>
    </xf>
    <xf numFmtId="164" fontId="8" fillId="2" borderId="5" xfId="0" applyNumberFormat="1" applyFont="1" applyFill="1" applyBorder="1" applyAlignment="1">
      <alignment horizontal="right" vertical="center" indent="1"/>
    </xf>
    <xf numFmtId="164" fontId="6" fillId="2" borderId="5" xfId="0" applyNumberFormat="1" applyFont="1" applyFill="1" applyBorder="1" applyAlignment="1">
      <alignment horizontal="right" vertical="center" indent="1"/>
    </xf>
    <xf numFmtId="164" fontId="6" fillId="2" borderId="2" xfId="0" applyNumberFormat="1" applyFont="1" applyFill="1" applyBorder="1" applyAlignment="1">
      <alignment horizontal="right" vertical="center" indent="1"/>
    </xf>
    <xf numFmtId="164" fontId="8" fillId="2" borderId="2" xfId="0" applyNumberFormat="1" applyFont="1" applyFill="1" applyBorder="1" applyAlignment="1">
      <alignment horizontal="right" vertical="center" indent="1"/>
    </xf>
    <xf numFmtId="164" fontId="22" fillId="0" borderId="0" xfId="0" applyNumberFormat="1" applyFont="1" applyAlignment="1">
      <alignment horizontal="right" vertical="center" indent="1"/>
    </xf>
    <xf numFmtId="164" fontId="19" fillId="0" borderId="5" xfId="0" applyNumberFormat="1" applyFont="1" applyBorder="1" applyAlignment="1">
      <alignment horizontal="right" vertical="center" indent="1"/>
    </xf>
    <xf numFmtId="164" fontId="21" fillId="2" borderId="6" xfId="0" applyNumberFormat="1" applyFont="1" applyFill="1" applyBorder="1" applyAlignment="1">
      <alignment horizontal="right" vertical="center" indent="1"/>
    </xf>
    <xf numFmtId="165" fontId="20" fillId="0" borderId="0" xfId="0" applyNumberFormat="1" applyFont="1" applyAlignment="1">
      <alignment horizontal="right" vertical="center" indent="1"/>
    </xf>
    <xf numFmtId="165" fontId="8" fillId="2" borderId="4" xfId="0" applyNumberFormat="1" applyFont="1" applyFill="1" applyBorder="1" applyAlignment="1">
      <alignment horizontal="right" vertical="center" indent="1"/>
    </xf>
    <xf numFmtId="165" fontId="8" fillId="2" borderId="3" xfId="0" applyNumberFormat="1" applyFont="1" applyFill="1" applyBorder="1" applyAlignment="1">
      <alignment horizontal="right" vertical="center" indent="1"/>
    </xf>
    <xf numFmtId="165" fontId="8" fillId="2" borderId="0" xfId="0" applyNumberFormat="1" applyFont="1" applyFill="1" applyAlignment="1">
      <alignment horizontal="right" vertical="center" indent="1"/>
    </xf>
    <xf numFmtId="165" fontId="21" fillId="2" borderId="7" xfId="0" applyNumberFormat="1" applyFont="1" applyFill="1" applyBorder="1" applyAlignment="1">
      <alignment horizontal="right" vertical="center" indent="1"/>
    </xf>
    <xf numFmtId="165" fontId="8" fillId="2" borderId="1" xfId="0" applyNumberFormat="1" applyFont="1" applyFill="1" applyBorder="1" applyAlignment="1">
      <alignment horizontal="right" vertical="center" indent="1"/>
    </xf>
    <xf numFmtId="0" fontId="4" fillId="0" borderId="0" xfId="0" applyFont="1"/>
    <xf numFmtId="165" fontId="4" fillId="0" borderId="0" xfId="0" applyNumberFormat="1" applyFont="1"/>
    <xf numFmtId="165" fontId="4" fillId="0" borderId="5" xfId="0" applyNumberFormat="1" applyFont="1" applyBorder="1"/>
    <xf numFmtId="0" fontId="2" fillId="0" borderId="1" xfId="0" applyFont="1" applyBorder="1" applyAlignment="1">
      <alignment horizontal="center" vertical="center"/>
    </xf>
  </cellXfs>
  <cellStyles count="2">
    <cellStyle name="Normalny" xfId="0" builtinId="0"/>
    <cellStyle name="Normalny 7 3" xfId="1" xr:uid="{9DDBF278-08E5-4901-9A36-0A8C5D2C7B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402A7-F744-4254-8D19-C98478F1A86F}">
  <dimension ref="A1:J65"/>
  <sheetViews>
    <sheetView tabSelected="1" workbookViewId="0">
      <selection activeCell="L1" sqref="L1"/>
    </sheetView>
  </sheetViews>
  <sheetFormatPr defaultRowHeight="15"/>
  <cols>
    <col min="1" max="1" width="6.5703125" bestFit="1" customWidth="1"/>
    <col min="2" max="2" width="47.42578125" customWidth="1"/>
    <col min="3" max="3" width="1.28515625" customWidth="1"/>
    <col min="4" max="4" width="7.28515625" bestFit="1" customWidth="1"/>
    <col min="5" max="5" width="15" bestFit="1" customWidth="1"/>
    <col min="7" max="7" width="0.85546875" customWidth="1"/>
    <col min="8" max="8" width="9.7109375" bestFit="1" customWidth="1"/>
    <col min="9" max="9" width="0.7109375" customWidth="1"/>
  </cols>
  <sheetData>
    <row r="1" spans="1:10">
      <c r="A1" s="1"/>
      <c r="B1" s="2"/>
      <c r="C1" s="3"/>
      <c r="D1" s="83" t="s">
        <v>0</v>
      </c>
      <c r="E1" s="83"/>
      <c r="F1" s="83"/>
      <c r="G1" s="3"/>
      <c r="H1" s="3"/>
      <c r="I1" s="3"/>
      <c r="J1" s="4"/>
    </row>
    <row r="2" spans="1:10" ht="36">
      <c r="A2" s="2"/>
      <c r="B2" s="5"/>
      <c r="C2" s="6"/>
      <c r="D2" s="7" t="s">
        <v>1</v>
      </c>
      <c r="E2" s="7" t="s">
        <v>2</v>
      </c>
      <c r="F2" s="8" t="s">
        <v>3</v>
      </c>
      <c r="G2" s="6"/>
      <c r="H2" s="8" t="s">
        <v>4</v>
      </c>
      <c r="I2" s="6"/>
      <c r="J2" s="8" t="s">
        <v>5</v>
      </c>
    </row>
    <row r="3" spans="1:10">
      <c r="A3" s="2"/>
      <c r="B3" s="9" t="str">
        <f>CONCATENATE("Stan na 31.12.2018")</f>
        <v>Stan na 31.12.2018</v>
      </c>
      <c r="C3" s="6"/>
      <c r="D3" s="6"/>
      <c r="E3" s="6"/>
      <c r="F3" s="6"/>
      <c r="G3" s="6"/>
      <c r="H3" s="6"/>
      <c r="I3" s="6"/>
      <c r="J3" s="6"/>
    </row>
    <row r="4" spans="1:10">
      <c r="A4" s="2"/>
      <c r="B4" s="10" t="s">
        <v>6</v>
      </c>
      <c r="C4" s="6"/>
      <c r="D4" s="11">
        <v>2440</v>
      </c>
      <c r="E4" s="11">
        <v>2331</v>
      </c>
      <c r="F4" s="11">
        <v>194</v>
      </c>
      <c r="G4" s="6"/>
      <c r="H4" s="11">
        <v>555</v>
      </c>
      <c r="I4" s="6"/>
      <c r="J4" s="12">
        <f>D4+E4+F4+H4</f>
        <v>5520</v>
      </c>
    </row>
    <row r="5" spans="1:10">
      <c r="A5" s="2"/>
      <c r="B5" s="13" t="s">
        <v>7</v>
      </c>
      <c r="C5" s="6"/>
      <c r="D5" s="14">
        <v>-696</v>
      </c>
      <c r="E5" s="14">
        <v>-1301</v>
      </c>
      <c r="F5" s="14">
        <v>0</v>
      </c>
      <c r="G5" s="6"/>
      <c r="H5" s="14">
        <v>-207</v>
      </c>
      <c r="I5" s="6"/>
      <c r="J5" s="15">
        <f>D5+E5+F5+H5</f>
        <v>-2204</v>
      </c>
    </row>
    <row r="6" spans="1:10" ht="15.75" thickBot="1">
      <c r="A6" s="2"/>
      <c r="B6" s="16" t="s">
        <v>8</v>
      </c>
      <c r="C6" s="6"/>
      <c r="D6" s="14">
        <v>-161</v>
      </c>
      <c r="E6" s="14">
        <v>-19</v>
      </c>
      <c r="F6" s="14">
        <v>1</v>
      </c>
      <c r="G6" s="6"/>
      <c r="H6" s="14">
        <v>-124</v>
      </c>
      <c r="I6" s="6"/>
      <c r="J6" s="15">
        <f>D6+E6+F6+H6</f>
        <v>-303</v>
      </c>
    </row>
    <row r="7" spans="1:10" ht="15.75" thickBot="1">
      <c r="A7" s="2"/>
      <c r="B7" s="17" t="s">
        <v>9</v>
      </c>
      <c r="C7" s="6"/>
      <c r="D7" s="18">
        <f>D4+D5+D6</f>
        <v>1583</v>
      </c>
      <c r="E7" s="18">
        <f>E4+E5+E6</f>
        <v>1011</v>
      </c>
      <c r="F7" s="18">
        <f>F4+F5+F6</f>
        <v>195</v>
      </c>
      <c r="G7" s="6"/>
      <c r="H7" s="18">
        <f>H4+H5+H6</f>
        <v>224</v>
      </c>
      <c r="I7" s="6"/>
      <c r="J7" s="18">
        <f>D7+E7+F7+H7</f>
        <v>3013</v>
      </c>
    </row>
    <row r="8" spans="1:10">
      <c r="A8" s="2"/>
      <c r="B8" s="9" t="s">
        <v>10</v>
      </c>
      <c r="C8" s="6"/>
      <c r="D8" s="6"/>
      <c r="E8" s="6"/>
      <c r="F8" s="6"/>
      <c r="G8" s="6"/>
      <c r="H8" s="6"/>
      <c r="I8" s="6"/>
      <c r="J8" s="6"/>
    </row>
    <row r="9" spans="1:10">
      <c r="A9" s="2"/>
      <c r="B9" s="10" t="s">
        <v>6</v>
      </c>
      <c r="C9" s="6"/>
      <c r="D9" s="19">
        <v>187</v>
      </c>
      <c r="E9" s="19">
        <v>24</v>
      </c>
      <c r="F9" s="19">
        <v>0</v>
      </c>
      <c r="G9" s="6"/>
      <c r="H9" s="19">
        <v>-117</v>
      </c>
      <c r="I9" s="6"/>
      <c r="J9" s="20">
        <f>D9+E9+F9+H9</f>
        <v>94</v>
      </c>
    </row>
    <row r="10" spans="1:10">
      <c r="A10" s="2"/>
      <c r="B10" s="13" t="s">
        <v>7</v>
      </c>
      <c r="C10" s="6"/>
      <c r="D10" s="14">
        <v>0</v>
      </c>
      <c r="E10" s="14">
        <v>0</v>
      </c>
      <c r="F10" s="14">
        <v>0</v>
      </c>
      <c r="G10" s="6"/>
      <c r="H10" s="14">
        <v>35</v>
      </c>
      <c r="I10" s="6"/>
      <c r="J10" s="20">
        <f>D10+E10+F10+H10</f>
        <v>35</v>
      </c>
    </row>
    <row r="11" spans="1:10">
      <c r="A11" s="2"/>
      <c r="B11" s="13" t="s">
        <v>8</v>
      </c>
      <c r="C11" s="6"/>
      <c r="D11" s="14">
        <v>0</v>
      </c>
      <c r="E11" s="14">
        <v>0</v>
      </c>
      <c r="F11" s="14">
        <v>0</v>
      </c>
      <c r="G11" s="6"/>
      <c r="H11" s="14">
        <v>4</v>
      </c>
      <c r="I11" s="6"/>
      <c r="J11" s="20">
        <f>D11+E11+F11+H11</f>
        <v>4</v>
      </c>
    </row>
    <row r="12" spans="1:10">
      <c r="A12" s="2"/>
      <c r="B12" s="21" t="str">
        <f>CONCATENATE("Stan na 01.01.2019")</f>
        <v>Stan na 01.01.2019</v>
      </c>
      <c r="C12" s="2"/>
      <c r="D12" s="2"/>
      <c r="E12" s="2"/>
      <c r="F12" s="2"/>
      <c r="G12" s="2"/>
      <c r="H12" s="22"/>
      <c r="I12" s="2"/>
      <c r="J12" s="23"/>
    </row>
    <row r="13" spans="1:10">
      <c r="A13" s="2"/>
      <c r="B13" s="24" t="s">
        <v>6</v>
      </c>
      <c r="C13" s="25"/>
      <c r="D13" s="11">
        <v>2627</v>
      </c>
      <c r="E13" s="11">
        <v>2355</v>
      </c>
      <c r="F13" s="11">
        <v>194</v>
      </c>
      <c r="G13" s="25"/>
      <c r="H13" s="26">
        <v>438</v>
      </c>
      <c r="I13" s="25"/>
      <c r="J13" s="27">
        <f>SUM(D13:F13,H13)</f>
        <v>5614</v>
      </c>
    </row>
    <row r="14" spans="1:10">
      <c r="A14" s="2"/>
      <c r="B14" s="28" t="s">
        <v>7</v>
      </c>
      <c r="C14" s="25"/>
      <c r="D14" s="29">
        <v>-696</v>
      </c>
      <c r="E14" s="29">
        <v>-1301</v>
      </c>
      <c r="F14" s="29">
        <v>0</v>
      </c>
      <c r="G14" s="25"/>
      <c r="H14" s="29">
        <v>-172</v>
      </c>
      <c r="I14" s="25"/>
      <c r="J14" s="30">
        <f>SUM(D14:F14,H14)</f>
        <v>-2169</v>
      </c>
    </row>
    <row r="15" spans="1:10" ht="15.75" thickBot="1">
      <c r="A15" s="2"/>
      <c r="B15" s="22" t="s">
        <v>8</v>
      </c>
      <c r="C15" s="25"/>
      <c r="D15" s="25">
        <v>-161</v>
      </c>
      <c r="E15" s="25">
        <v>-19</v>
      </c>
      <c r="F15" s="25">
        <v>1</v>
      </c>
      <c r="G15" s="25"/>
      <c r="H15" s="25">
        <v>-120</v>
      </c>
      <c r="I15" s="25"/>
      <c r="J15" s="31">
        <f>SUM(D15:F15,H15)</f>
        <v>-299</v>
      </c>
    </row>
    <row r="16" spans="1:10" ht="15.75" thickBot="1">
      <c r="A16" s="2"/>
      <c r="B16" s="17" t="s">
        <v>11</v>
      </c>
      <c r="C16" s="32"/>
      <c r="D16" s="18">
        <f>SUM(D13:D15)</f>
        <v>1770</v>
      </c>
      <c r="E16" s="18">
        <f>SUM(E13:E15)</f>
        <v>1035</v>
      </c>
      <c r="F16" s="18">
        <f>SUM(F13:F15)</f>
        <v>195</v>
      </c>
      <c r="G16" s="32"/>
      <c r="H16" s="18">
        <f>SUM(H13:H15)</f>
        <v>146</v>
      </c>
      <c r="I16" s="32"/>
      <c r="J16" s="18">
        <f>SUM(D16:F16,H16)</f>
        <v>3146</v>
      </c>
    </row>
    <row r="17" spans="1:10">
      <c r="A17" s="2"/>
      <c r="B17" s="9" t="str">
        <f>CONCATENATE("Zmiany w roku 2019 netto ")</f>
        <v xml:space="preserve">Zmiany w roku 2019 netto </v>
      </c>
      <c r="C17" s="33"/>
      <c r="D17" s="34"/>
      <c r="E17" s="34"/>
      <c r="F17" s="34"/>
      <c r="G17" s="33"/>
      <c r="H17" s="35"/>
      <c r="I17" s="33"/>
      <c r="J17" s="36"/>
    </row>
    <row r="18" spans="1:10">
      <c r="A18" s="2"/>
      <c r="B18" s="24" t="s">
        <v>12</v>
      </c>
      <c r="C18" s="25"/>
      <c r="D18" s="11">
        <v>103</v>
      </c>
      <c r="E18" s="11">
        <v>281</v>
      </c>
      <c r="F18" s="11">
        <v>-384</v>
      </c>
      <c r="G18" s="25"/>
      <c r="H18" s="11">
        <v>5</v>
      </c>
      <c r="I18" s="25"/>
      <c r="J18" s="37">
        <f t="shared" ref="J18:J26" si="0">SUM(D18:F18,H18)</f>
        <v>5</v>
      </c>
    </row>
    <row r="19" spans="1:10">
      <c r="A19" s="2"/>
      <c r="B19" s="28" t="s">
        <v>13</v>
      </c>
      <c r="C19" s="25"/>
      <c r="D19" s="29">
        <v>0</v>
      </c>
      <c r="E19" s="29">
        <v>0</v>
      </c>
      <c r="F19" s="29">
        <v>281</v>
      </c>
      <c r="G19" s="25"/>
      <c r="H19" s="29">
        <v>30</v>
      </c>
      <c r="I19" s="25"/>
      <c r="J19" s="38">
        <f t="shared" si="0"/>
        <v>311</v>
      </c>
    </row>
    <row r="20" spans="1:10">
      <c r="A20" s="2"/>
      <c r="B20" s="28" t="s">
        <v>14</v>
      </c>
      <c r="C20" s="25"/>
      <c r="D20" s="29">
        <v>0</v>
      </c>
      <c r="E20" s="29">
        <v>0</v>
      </c>
      <c r="F20" s="29">
        <v>32</v>
      </c>
      <c r="G20" s="25"/>
      <c r="H20" s="29">
        <v>2</v>
      </c>
      <c r="I20" s="25"/>
      <c r="J20" s="38">
        <f t="shared" si="0"/>
        <v>34</v>
      </c>
    </row>
    <row r="21" spans="1:10">
      <c r="A21" s="2"/>
      <c r="B21" s="28" t="s">
        <v>15</v>
      </c>
      <c r="C21" s="25"/>
      <c r="D21" s="29">
        <v>3</v>
      </c>
      <c r="E21" s="29">
        <v>11</v>
      </c>
      <c r="F21" s="29">
        <v>0</v>
      </c>
      <c r="G21" s="25"/>
      <c r="H21" s="29">
        <v>0</v>
      </c>
      <c r="I21" s="25"/>
      <c r="J21" s="38">
        <f t="shared" si="0"/>
        <v>14</v>
      </c>
    </row>
    <row r="22" spans="1:10">
      <c r="A22" s="39" t="s">
        <v>16</v>
      </c>
      <c r="B22" s="40" t="s">
        <v>17</v>
      </c>
      <c r="C22" s="25"/>
      <c r="D22" s="41">
        <v>-126</v>
      </c>
      <c r="E22" s="41">
        <v>-213</v>
      </c>
      <c r="F22" s="41">
        <v>0</v>
      </c>
      <c r="G22" s="42"/>
      <c r="H22" s="43">
        <v>-25</v>
      </c>
      <c r="I22" s="25"/>
      <c r="J22" s="38">
        <f t="shared" si="0"/>
        <v>-364</v>
      </c>
    </row>
    <row r="23" spans="1:10">
      <c r="A23" s="39"/>
      <c r="B23" s="40" t="s">
        <v>18</v>
      </c>
      <c r="C23" s="25"/>
      <c r="D23" s="29">
        <v>-125</v>
      </c>
      <c r="E23" s="29">
        <v>-200</v>
      </c>
      <c r="F23" s="29">
        <v>0</v>
      </c>
      <c r="G23" s="25"/>
      <c r="H23" s="44">
        <v>-25</v>
      </c>
      <c r="I23" s="25"/>
      <c r="J23" s="38">
        <f t="shared" si="0"/>
        <v>-350</v>
      </c>
    </row>
    <row r="24" spans="1:10">
      <c r="A24" s="39"/>
      <c r="B24" s="40" t="s">
        <v>19</v>
      </c>
      <c r="C24" s="25"/>
      <c r="D24" s="29">
        <v>-1</v>
      </c>
      <c r="E24" s="29">
        <v>-13</v>
      </c>
      <c r="F24" s="29">
        <v>0</v>
      </c>
      <c r="G24" s="25"/>
      <c r="H24" s="44">
        <v>0</v>
      </c>
      <c r="I24" s="25"/>
      <c r="J24" s="38">
        <f t="shared" si="0"/>
        <v>-14</v>
      </c>
    </row>
    <row r="25" spans="1:10">
      <c r="A25" s="39" t="s">
        <v>20</v>
      </c>
      <c r="B25" s="28" t="s">
        <v>21</v>
      </c>
      <c r="C25" s="25"/>
      <c r="D25" s="29">
        <v>-84</v>
      </c>
      <c r="E25" s="29">
        <v>-117</v>
      </c>
      <c r="F25" s="29">
        <v>-1</v>
      </c>
      <c r="G25" s="25"/>
      <c r="H25" s="44">
        <v>-9</v>
      </c>
      <c r="I25" s="25"/>
      <c r="J25" s="38">
        <f t="shared" si="0"/>
        <v>-211</v>
      </c>
    </row>
    <row r="26" spans="1:10">
      <c r="A26" s="45"/>
      <c r="B26" s="24" t="s">
        <v>22</v>
      </c>
      <c r="C26" s="25"/>
      <c r="D26" s="11">
        <v>-33</v>
      </c>
      <c r="E26" s="11">
        <v>26</v>
      </c>
      <c r="F26" s="11">
        <v>50</v>
      </c>
      <c r="G26" s="25"/>
      <c r="H26" s="11">
        <v>6</v>
      </c>
      <c r="I26" s="25"/>
      <c r="J26" s="37">
        <f t="shared" si="0"/>
        <v>49</v>
      </c>
    </row>
    <row r="27" spans="1:10">
      <c r="A27" s="46"/>
      <c r="B27" s="47" t="str">
        <f>CONCATENATE("Stan na 31.12.2019")</f>
        <v>Stan na 31.12.2019</v>
      </c>
      <c r="C27" s="33"/>
      <c r="D27" s="48"/>
      <c r="E27" s="48"/>
      <c r="F27" s="48"/>
      <c r="G27" s="33"/>
      <c r="H27" s="49"/>
      <c r="I27" s="33"/>
      <c r="J27" s="50"/>
    </row>
    <row r="28" spans="1:10">
      <c r="A28" s="45"/>
      <c r="B28" s="10" t="s">
        <v>6</v>
      </c>
      <c r="C28" s="25"/>
      <c r="D28" s="11">
        <v>2708</v>
      </c>
      <c r="E28" s="11">
        <v>2600</v>
      </c>
      <c r="F28" s="11">
        <v>173</v>
      </c>
      <c r="G28" s="25"/>
      <c r="H28" s="51">
        <v>479</v>
      </c>
      <c r="I28" s="25"/>
      <c r="J28" s="37">
        <f t="shared" ref="J28:J47" si="1">SUM(D28:F28,H28)</f>
        <v>5960</v>
      </c>
    </row>
    <row r="29" spans="1:10">
      <c r="A29" s="46"/>
      <c r="B29" s="13" t="s">
        <v>7</v>
      </c>
      <c r="C29" s="25"/>
      <c r="D29" s="29">
        <v>-831</v>
      </c>
      <c r="E29" s="29">
        <v>-1441</v>
      </c>
      <c r="F29" s="29">
        <v>0</v>
      </c>
      <c r="G29" s="25"/>
      <c r="H29" s="29">
        <v>-195</v>
      </c>
      <c r="I29" s="25"/>
      <c r="J29" s="38">
        <f t="shared" si="1"/>
        <v>-2467</v>
      </c>
    </row>
    <row r="30" spans="1:10" ht="15.75" thickBot="1">
      <c r="A30" s="46"/>
      <c r="B30" s="16" t="s">
        <v>8</v>
      </c>
      <c r="C30" s="25"/>
      <c r="D30" s="25">
        <v>-244</v>
      </c>
      <c r="E30" s="25">
        <v>-136</v>
      </c>
      <c r="F30" s="25">
        <v>0</v>
      </c>
      <c r="G30" s="25"/>
      <c r="H30" s="25">
        <v>-129</v>
      </c>
      <c r="I30" s="25"/>
      <c r="J30" s="52">
        <f t="shared" si="1"/>
        <v>-509</v>
      </c>
    </row>
    <row r="31" spans="1:10" ht="15.75" thickBot="1">
      <c r="A31" s="46"/>
      <c r="B31" s="17" t="s">
        <v>23</v>
      </c>
      <c r="C31" s="32"/>
      <c r="D31" s="18">
        <f>SUM(D28:D30)</f>
        <v>1633</v>
      </c>
      <c r="E31" s="18">
        <f>SUM(E28:E30)</f>
        <v>1023</v>
      </c>
      <c r="F31" s="18">
        <f>SUM(F28:F30)</f>
        <v>173</v>
      </c>
      <c r="G31" s="32"/>
      <c r="H31" s="18">
        <f>SUM(H28:H30)</f>
        <v>155</v>
      </c>
      <c r="I31" s="32"/>
      <c r="J31" s="18">
        <f t="shared" si="1"/>
        <v>2984</v>
      </c>
    </row>
    <row r="32" spans="1:10">
      <c r="A32" s="46"/>
      <c r="B32" s="53" t="s">
        <v>24</v>
      </c>
      <c r="C32" s="32"/>
      <c r="D32" s="54">
        <v>1452</v>
      </c>
      <c r="E32" s="54">
        <v>972</v>
      </c>
      <c r="F32" s="54">
        <v>173</v>
      </c>
      <c r="G32" s="54"/>
      <c r="H32" s="54">
        <v>155</v>
      </c>
      <c r="I32" s="32"/>
      <c r="J32" s="55">
        <f t="shared" si="1"/>
        <v>2752</v>
      </c>
    </row>
    <row r="33" spans="1:10">
      <c r="A33" s="46"/>
      <c r="B33" s="53" t="s">
        <v>25</v>
      </c>
      <c r="C33" s="32"/>
      <c r="D33" s="14">
        <v>181</v>
      </c>
      <c r="E33" s="14">
        <v>51</v>
      </c>
      <c r="F33" s="14">
        <v>0</v>
      </c>
      <c r="G33" s="54"/>
      <c r="H33" s="14">
        <v>0</v>
      </c>
      <c r="I33" s="32"/>
      <c r="J33" s="56">
        <f t="shared" si="1"/>
        <v>232</v>
      </c>
    </row>
    <row r="34" spans="1:10" hidden="1">
      <c r="A34" s="46"/>
      <c r="B34" s="9" t="str">
        <f>CONCATENATE("Stan na 31.12.2019")</f>
        <v>Stan na 31.12.2019</v>
      </c>
      <c r="C34" s="32"/>
      <c r="D34" s="54"/>
      <c r="E34" s="54"/>
      <c r="F34" s="54"/>
      <c r="G34" s="54"/>
      <c r="H34" s="54"/>
      <c r="I34" s="32"/>
      <c r="J34" s="32"/>
    </row>
    <row r="35" spans="1:10" hidden="1">
      <c r="A35" s="46"/>
      <c r="B35" s="10" t="s">
        <v>6</v>
      </c>
      <c r="C35" s="32"/>
      <c r="D35" s="11">
        <v>0</v>
      </c>
      <c r="E35" s="11">
        <v>0</v>
      </c>
      <c r="F35" s="11">
        <v>0</v>
      </c>
      <c r="G35" s="54"/>
      <c r="H35" s="11">
        <v>0</v>
      </c>
      <c r="I35" s="32"/>
      <c r="J35" s="12">
        <f>D35+E35+F35+H35</f>
        <v>0</v>
      </c>
    </row>
    <row r="36" spans="1:10" hidden="1">
      <c r="A36" s="46"/>
      <c r="B36" s="13" t="s">
        <v>7</v>
      </c>
      <c r="C36" s="32"/>
      <c r="D36" s="14">
        <v>0</v>
      </c>
      <c r="E36" s="14">
        <v>0</v>
      </c>
      <c r="F36" s="14">
        <v>0</v>
      </c>
      <c r="G36" s="54"/>
      <c r="H36" s="14">
        <v>0</v>
      </c>
      <c r="I36" s="32"/>
      <c r="J36" s="15">
        <f>D36+E36+F36+H36</f>
        <v>0</v>
      </c>
    </row>
    <row r="37" spans="1:10" hidden="1">
      <c r="A37" s="46"/>
      <c r="B37" s="16" t="s">
        <v>8</v>
      </c>
      <c r="C37" s="32"/>
      <c r="D37" s="14">
        <v>0</v>
      </c>
      <c r="E37" s="14">
        <v>0</v>
      </c>
      <c r="F37" s="14">
        <v>0</v>
      </c>
      <c r="G37" s="54"/>
      <c r="H37" s="14">
        <v>0</v>
      </c>
      <c r="I37" s="32"/>
      <c r="J37" s="15">
        <f>D37+E37+F37+H37</f>
        <v>0</v>
      </c>
    </row>
    <row r="38" spans="1:10" ht="15.75" hidden="1" thickBot="1">
      <c r="A38" s="46"/>
      <c r="B38" s="17" t="s">
        <v>9</v>
      </c>
      <c r="C38" s="32"/>
      <c r="D38" s="18">
        <f>D35+D36+D37</f>
        <v>0</v>
      </c>
      <c r="E38" s="18">
        <f>E35+E36+E37</f>
        <v>0</v>
      </c>
      <c r="F38" s="18">
        <f>F35+F36+F37</f>
        <v>0</v>
      </c>
      <c r="G38" s="54"/>
      <c r="H38" s="18">
        <f>H35+H36+H37</f>
        <v>0</v>
      </c>
      <c r="I38" s="32"/>
      <c r="J38" s="18">
        <f>D38+E38+F38+H38</f>
        <v>0</v>
      </c>
    </row>
    <row r="39" spans="1:10" hidden="1">
      <c r="A39" s="46"/>
      <c r="B39" s="9" t="s">
        <v>10</v>
      </c>
      <c r="C39" s="32"/>
      <c r="D39" s="32"/>
      <c r="E39" s="32"/>
      <c r="F39" s="32"/>
      <c r="G39" s="32"/>
      <c r="H39" s="57"/>
      <c r="I39" s="32"/>
      <c r="J39" s="32"/>
    </row>
    <row r="40" spans="1:10" hidden="1">
      <c r="A40" s="46"/>
      <c r="B40" s="10" t="s">
        <v>6</v>
      </c>
      <c r="C40" s="32"/>
      <c r="D40" s="19">
        <v>0</v>
      </c>
      <c r="E40" s="19">
        <v>0</v>
      </c>
      <c r="F40" s="19">
        <v>0</v>
      </c>
      <c r="G40" s="32"/>
      <c r="H40" s="19">
        <v>0</v>
      </c>
      <c r="I40" s="32"/>
      <c r="J40" s="20">
        <f>D40+E40+F40+H40</f>
        <v>0</v>
      </c>
    </row>
    <row r="41" spans="1:10" hidden="1">
      <c r="A41" s="46"/>
      <c r="B41" s="13" t="s">
        <v>7</v>
      </c>
      <c r="C41" s="32"/>
      <c r="D41" s="14">
        <v>0</v>
      </c>
      <c r="E41" s="14">
        <v>0</v>
      </c>
      <c r="F41" s="14">
        <v>0</v>
      </c>
      <c r="G41" s="32"/>
      <c r="H41" s="14">
        <v>0</v>
      </c>
      <c r="I41" s="32"/>
      <c r="J41" s="20">
        <f>D41+E41+F41+H41</f>
        <v>0</v>
      </c>
    </row>
    <row r="42" spans="1:10" hidden="1">
      <c r="A42" s="46"/>
      <c r="B42" s="13" t="s">
        <v>8</v>
      </c>
      <c r="C42" s="32"/>
      <c r="D42" s="14">
        <v>0</v>
      </c>
      <c r="E42" s="14">
        <v>0</v>
      </c>
      <c r="F42" s="14">
        <v>0</v>
      </c>
      <c r="G42" s="32"/>
      <c r="H42" s="14">
        <v>0</v>
      </c>
      <c r="I42" s="32"/>
      <c r="J42" s="20">
        <f>D42+E42+F42+H42</f>
        <v>0</v>
      </c>
    </row>
    <row r="43" spans="1:10" hidden="1">
      <c r="A43" s="46"/>
      <c r="B43" s="9" t="s">
        <v>26</v>
      </c>
      <c r="C43" s="32"/>
      <c r="D43" s="32"/>
      <c r="E43" s="32"/>
      <c r="F43" s="32"/>
      <c r="G43" s="32"/>
      <c r="H43" s="32"/>
      <c r="I43" s="32"/>
      <c r="J43" s="32"/>
    </row>
    <row r="44" spans="1:10" hidden="1">
      <c r="A44" s="45"/>
      <c r="B44" s="10" t="s">
        <v>6</v>
      </c>
      <c r="C44" s="25"/>
      <c r="D44" s="11">
        <v>0</v>
      </c>
      <c r="E44" s="11">
        <v>0</v>
      </c>
      <c r="F44" s="11">
        <v>0</v>
      </c>
      <c r="G44" s="25"/>
      <c r="H44" s="51">
        <v>0</v>
      </c>
      <c r="I44" s="25"/>
      <c r="J44" s="37">
        <f t="shared" si="1"/>
        <v>0</v>
      </c>
    </row>
    <row r="45" spans="1:10" hidden="1">
      <c r="A45" s="46"/>
      <c r="B45" s="13" t="s">
        <v>7</v>
      </c>
      <c r="C45" s="25"/>
      <c r="D45" s="29">
        <v>0</v>
      </c>
      <c r="E45" s="29">
        <v>0</v>
      </c>
      <c r="F45" s="29">
        <v>0</v>
      </c>
      <c r="G45" s="25"/>
      <c r="H45" s="29">
        <v>0</v>
      </c>
      <c r="I45" s="25"/>
      <c r="J45" s="38">
        <f t="shared" si="1"/>
        <v>0</v>
      </c>
    </row>
    <row r="46" spans="1:10" hidden="1">
      <c r="A46" s="46"/>
      <c r="B46" s="13" t="s">
        <v>8</v>
      </c>
      <c r="C46" s="25"/>
      <c r="D46" s="25">
        <v>0</v>
      </c>
      <c r="E46" s="25">
        <v>0</v>
      </c>
      <c r="F46" s="25">
        <v>0</v>
      </c>
      <c r="G46" s="25"/>
      <c r="H46" s="25">
        <v>0</v>
      </c>
      <c r="I46" s="25"/>
      <c r="J46" s="52">
        <f t="shared" si="1"/>
        <v>0</v>
      </c>
    </row>
    <row r="47" spans="1:10" ht="15.75" hidden="1" thickBot="1">
      <c r="A47" s="46"/>
      <c r="B47" s="17" t="s">
        <v>11</v>
      </c>
      <c r="C47" s="32"/>
      <c r="D47" s="18">
        <f>SUM(D44:D46)</f>
        <v>0</v>
      </c>
      <c r="E47" s="18">
        <f>SUM(E44:E46)</f>
        <v>0</v>
      </c>
      <c r="F47" s="18">
        <f>SUM(F44:F46)</f>
        <v>0</v>
      </c>
      <c r="G47" s="32"/>
      <c r="H47" s="18">
        <f>SUM(H44:H46)</f>
        <v>0</v>
      </c>
      <c r="I47" s="32"/>
      <c r="J47" s="18">
        <f t="shared" si="1"/>
        <v>0</v>
      </c>
    </row>
    <row r="48" spans="1:10">
      <c r="A48" s="58"/>
      <c r="B48" s="9" t="str">
        <f>CONCATENATE("Zmiany w roku 2020 netto ")</f>
        <v xml:space="preserve">Zmiany w roku 2020 netto </v>
      </c>
      <c r="C48" s="59"/>
      <c r="D48" s="59"/>
      <c r="E48" s="59"/>
      <c r="F48" s="59"/>
      <c r="G48" s="59"/>
      <c r="H48" s="59"/>
      <c r="I48" s="59"/>
      <c r="J48" s="60"/>
    </row>
    <row r="49" spans="1:10">
      <c r="A49" s="58"/>
      <c r="B49" s="24" t="s">
        <v>12</v>
      </c>
      <c r="C49" s="59"/>
      <c r="D49" s="61">
        <v>97</v>
      </c>
      <c r="E49" s="61">
        <v>240</v>
      </c>
      <c r="F49" s="62">
        <v>-337</v>
      </c>
      <c r="G49" s="59"/>
      <c r="H49" s="61">
        <v>0</v>
      </c>
      <c r="I49" s="59"/>
      <c r="J49" s="63">
        <f t="shared" ref="J49:J57" si="2">SUM(D49:F49,H49)</f>
        <v>0</v>
      </c>
    </row>
    <row r="50" spans="1:10">
      <c r="A50" s="46"/>
      <c r="B50" s="28" t="s">
        <v>13</v>
      </c>
      <c r="C50" s="59"/>
      <c r="D50" s="64">
        <v>0</v>
      </c>
      <c r="E50" s="65">
        <v>0</v>
      </c>
      <c r="F50" s="61">
        <v>299</v>
      </c>
      <c r="G50" s="59"/>
      <c r="H50" s="65">
        <v>21</v>
      </c>
      <c r="I50" s="59"/>
      <c r="J50" s="66">
        <f t="shared" si="2"/>
        <v>320</v>
      </c>
    </row>
    <row r="51" spans="1:10">
      <c r="A51" s="46"/>
      <c r="B51" s="28" t="s">
        <v>14</v>
      </c>
      <c r="C51" s="59"/>
      <c r="D51" s="64">
        <v>0</v>
      </c>
      <c r="E51" s="65">
        <v>0</v>
      </c>
      <c r="F51" s="64">
        <v>120</v>
      </c>
      <c r="G51" s="59"/>
      <c r="H51" s="65">
        <v>1</v>
      </c>
      <c r="I51" s="59"/>
      <c r="J51" s="67">
        <f t="shared" si="2"/>
        <v>121</v>
      </c>
    </row>
    <row r="52" spans="1:10">
      <c r="A52" s="46"/>
      <c r="B52" s="28" t="s">
        <v>15</v>
      </c>
      <c r="C52" s="59"/>
      <c r="D52" s="64">
        <v>-1</v>
      </c>
      <c r="E52" s="65">
        <v>18</v>
      </c>
      <c r="F52" s="64">
        <v>0</v>
      </c>
      <c r="G52" s="59"/>
      <c r="H52" s="65">
        <v>0</v>
      </c>
      <c r="I52" s="59"/>
      <c r="J52" s="67">
        <f t="shared" si="2"/>
        <v>17</v>
      </c>
    </row>
    <row r="53" spans="1:10">
      <c r="A53" s="39" t="s">
        <v>16</v>
      </c>
      <c r="B53" s="40" t="s">
        <v>17</v>
      </c>
      <c r="C53" s="59"/>
      <c r="D53" s="68">
        <v>-70</v>
      </c>
      <c r="E53" s="69">
        <v>-203</v>
      </c>
      <c r="F53" s="70">
        <v>0</v>
      </c>
      <c r="G53" s="71"/>
      <c r="H53" s="69">
        <v>-21</v>
      </c>
      <c r="I53" s="71"/>
      <c r="J53" s="67">
        <f t="shared" si="2"/>
        <v>-294</v>
      </c>
    </row>
    <row r="54" spans="1:10">
      <c r="A54" s="39"/>
      <c r="B54" s="40" t="s">
        <v>27</v>
      </c>
      <c r="C54" s="59"/>
      <c r="D54" s="64">
        <v>-69</v>
      </c>
      <c r="E54" s="65">
        <v>-185</v>
      </c>
      <c r="F54" s="61">
        <v>0</v>
      </c>
      <c r="G54" s="59"/>
      <c r="H54" s="65">
        <v>-21</v>
      </c>
      <c r="I54" s="59"/>
      <c r="J54" s="67">
        <f>SUM(D54:F54,H54)</f>
        <v>-275</v>
      </c>
    </row>
    <row r="55" spans="1:10">
      <c r="A55" s="39"/>
      <c r="B55" s="40" t="s">
        <v>28</v>
      </c>
      <c r="C55" s="59"/>
      <c r="D55" s="64">
        <v>-1</v>
      </c>
      <c r="E55" s="65">
        <v>-18</v>
      </c>
      <c r="F55" s="64">
        <v>0</v>
      </c>
      <c r="G55" s="59"/>
      <c r="H55" s="61">
        <v>0</v>
      </c>
      <c r="I55" s="59"/>
      <c r="J55" s="67">
        <f t="shared" si="2"/>
        <v>-19</v>
      </c>
    </row>
    <row r="56" spans="1:10">
      <c r="A56" s="39" t="s">
        <v>20</v>
      </c>
      <c r="B56" s="28" t="s">
        <v>21</v>
      </c>
      <c r="C56" s="59"/>
      <c r="D56" s="64">
        <v>-96</v>
      </c>
      <c r="E56" s="61">
        <v>-45</v>
      </c>
      <c r="F56" s="64">
        <v>-2</v>
      </c>
      <c r="G56" s="59"/>
      <c r="H56" s="65">
        <v>-13</v>
      </c>
      <c r="I56" s="59"/>
      <c r="J56" s="67">
        <f>SUM(D56:F56,H56)</f>
        <v>-156</v>
      </c>
    </row>
    <row r="57" spans="1:10">
      <c r="A57" s="2"/>
      <c r="B57" s="28" t="s">
        <v>29</v>
      </c>
      <c r="C57" s="59"/>
      <c r="D57" s="64">
        <v>-20</v>
      </c>
      <c r="E57" s="65">
        <v>-6</v>
      </c>
      <c r="F57" s="65">
        <v>34</v>
      </c>
      <c r="G57" s="59"/>
      <c r="H57" s="65">
        <v>-2</v>
      </c>
      <c r="I57" s="59"/>
      <c r="J57" s="70">
        <f t="shared" si="2"/>
        <v>6</v>
      </c>
    </row>
    <row r="58" spans="1:10">
      <c r="A58" s="2"/>
      <c r="B58" s="9" t="str">
        <f>CONCATENATE("Stan na 31.12.2020")</f>
        <v>Stan na 31.12.2020</v>
      </c>
      <c r="C58" s="59"/>
      <c r="D58" s="72"/>
      <c r="E58" s="59"/>
      <c r="F58" s="59"/>
      <c r="G58" s="59"/>
      <c r="H58" s="72"/>
      <c r="I58" s="59"/>
      <c r="J58" s="60"/>
    </row>
    <row r="59" spans="1:10">
      <c r="A59" s="2"/>
      <c r="B59" s="10" t="s">
        <v>6</v>
      </c>
      <c r="C59" s="59"/>
      <c r="D59" s="62">
        <v>2782</v>
      </c>
      <c r="E59" s="61">
        <v>2754</v>
      </c>
      <c r="F59" s="61">
        <v>288</v>
      </c>
      <c r="G59" s="59"/>
      <c r="H59" s="61">
        <v>491</v>
      </c>
      <c r="I59" s="59"/>
      <c r="J59" s="66">
        <f>SUM(D59:F59,H59)</f>
        <v>6315</v>
      </c>
    </row>
    <row r="60" spans="1:10">
      <c r="A60" s="2"/>
      <c r="B60" s="13" t="s">
        <v>7</v>
      </c>
      <c r="C60" s="59"/>
      <c r="D60" s="61">
        <v>-899</v>
      </c>
      <c r="E60" s="65">
        <v>-1549</v>
      </c>
      <c r="F60" s="64">
        <v>0</v>
      </c>
      <c r="G60" s="59"/>
      <c r="H60" s="65">
        <v>-207</v>
      </c>
      <c r="I60" s="59"/>
      <c r="J60" s="67">
        <f>SUM(D60:F60,H60)</f>
        <v>-2655</v>
      </c>
    </row>
    <row r="61" spans="1:10" ht="15.75" thickBot="1">
      <c r="A61" s="2"/>
      <c r="B61" s="16" t="s">
        <v>8</v>
      </c>
      <c r="C61" s="59"/>
      <c r="D61" s="64">
        <v>-340</v>
      </c>
      <c r="E61" s="64">
        <v>-178</v>
      </c>
      <c r="F61" s="64">
        <v>-1</v>
      </c>
      <c r="G61" s="59"/>
      <c r="H61" s="73">
        <v>-143</v>
      </c>
      <c r="I61" s="59"/>
      <c r="J61" s="67">
        <f>SUM(D61:F61,H61)</f>
        <v>-662</v>
      </c>
    </row>
    <row r="62" spans="1:10" ht="15.75" thickBot="1">
      <c r="A62" s="2"/>
      <c r="B62" s="17" t="s">
        <v>23</v>
      </c>
      <c r="C62" s="74"/>
      <c r="D62" s="75">
        <f>D59+D60+D61</f>
        <v>1543</v>
      </c>
      <c r="E62" s="76">
        <f>E59+E60+E61</f>
        <v>1027</v>
      </c>
      <c r="F62" s="75">
        <f>F59+F60+F61</f>
        <v>287</v>
      </c>
      <c r="G62" s="74"/>
      <c r="H62" s="77">
        <f>H59+H60+H61</f>
        <v>141</v>
      </c>
      <c r="I62" s="74"/>
      <c r="J62" s="76">
        <f>SUM(D62:F62,H62)</f>
        <v>2998</v>
      </c>
    </row>
    <row r="63" spans="1:10">
      <c r="A63" s="2"/>
      <c r="B63" s="53" t="s">
        <v>24</v>
      </c>
      <c r="C63" s="74"/>
      <c r="D63" s="78">
        <v>1377</v>
      </c>
      <c r="E63" s="78">
        <v>976</v>
      </c>
      <c r="F63" s="78">
        <v>287</v>
      </c>
      <c r="G63" s="74"/>
      <c r="H63" s="78">
        <v>141</v>
      </c>
      <c r="I63" s="74"/>
      <c r="J63" s="79">
        <f>D63+E63+F63+H63</f>
        <v>2781</v>
      </c>
    </row>
    <row r="64" spans="1:10">
      <c r="A64" s="2"/>
      <c r="B64" s="53" t="s">
        <v>25</v>
      </c>
      <c r="C64" s="74"/>
      <c r="D64" s="65">
        <v>166</v>
      </c>
      <c r="E64" s="62">
        <v>51</v>
      </c>
      <c r="F64" s="64">
        <v>0</v>
      </c>
      <c r="G64" s="74"/>
      <c r="H64" s="65">
        <v>0</v>
      </c>
      <c r="I64" s="74"/>
      <c r="J64" s="70">
        <f>D64+E64+F64+H64</f>
        <v>217</v>
      </c>
    </row>
    <row r="65" spans="1:10">
      <c r="A65" s="80"/>
      <c r="B65" s="80"/>
      <c r="C65" s="81"/>
      <c r="D65" s="81"/>
      <c r="E65" s="81"/>
      <c r="F65" s="82"/>
      <c r="G65" s="81"/>
      <c r="H65" s="81"/>
      <c r="I65" s="81"/>
      <c r="J65" s="81"/>
    </row>
  </sheetData>
  <mergeCells count="1">
    <mergeCell ref="D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OvO2</dc:creator>
  <cp:lastModifiedBy>OvO2</cp:lastModifiedBy>
  <dcterms:created xsi:type="dcterms:W3CDTF">2021-04-21T20:07:16Z</dcterms:created>
  <dcterms:modified xsi:type="dcterms:W3CDTF">2021-04-23T11:46:53Z</dcterms:modified>
</cp:coreProperties>
</file>